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2_ABA\ABA 2023\08_Rückmeldung\Eingabehilfen2023\2023Mathe_Korrekturen_Labahn\"/>
    </mc:Choice>
  </mc:AlternateContent>
  <xr:revisionPtr revIDLastSave="0" documentId="13_ncr:1_{761FE01B-9916-4C1E-A883-3080B8FBC926}" xr6:coauthVersionLast="36" xr6:coauthVersionMax="36" xr10:uidLastSave="{00000000-0000-0000-0000-000000000000}"/>
  <bookViews>
    <workbookView xWindow="360" yWindow="120" windowWidth="15192" windowHeight="12528" tabRatio="693" xr2:uid="{00000000-000D-0000-FFFF-FFFF00000000}"/>
  </bookViews>
  <sheets>
    <sheet name="2023 Ma_HT_RS10" sheetId="7" r:id="rId1"/>
  </sheets>
  <definedNames>
    <definedName name="_xlnm.Print_Area" localSheetId="0">'2023 Ma_HT_RS10'!$B$1:$N$51</definedName>
  </definedNames>
  <calcPr calcId="191029"/>
</workbook>
</file>

<file path=xl/calcChain.xml><?xml version="1.0" encoding="utf-8"?>
<calcChain xmlns="http://schemas.openxmlformats.org/spreadsheetml/2006/main">
  <c r="L6" i="7" l="1"/>
  <c r="E45" i="7" l="1"/>
  <c r="J6" i="7"/>
  <c r="E44" i="7" l="1"/>
  <c r="D44" i="7"/>
  <c r="P36" i="7" l="1"/>
  <c r="P37" i="7" s="1"/>
  <c r="P38" i="7" s="1"/>
  <c r="P39" i="7" s="1"/>
  <c r="P40" i="7" s="1"/>
  <c r="P41" i="7" l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J4" i="7"/>
  <c r="P53" i="7" l="1"/>
  <c r="P54" i="7" s="1"/>
  <c r="P55" i="7" s="1"/>
  <c r="P56" i="7" s="1"/>
  <c r="P57" i="7" s="1"/>
  <c r="P58" i="7" s="1"/>
  <c r="P59" i="7" s="1"/>
  <c r="P60" i="7" s="1"/>
  <c r="P61" i="7" s="1"/>
  <c r="J39" i="7"/>
  <c r="K39" i="7" s="1"/>
  <c r="L39" i="7" s="1"/>
  <c r="J38" i="7"/>
  <c r="K38" i="7" s="1"/>
  <c r="L38" i="7" s="1"/>
  <c r="J37" i="7"/>
  <c r="K37" i="7" s="1"/>
  <c r="L37" i="7" s="1"/>
  <c r="J36" i="7"/>
  <c r="K36" i="7" s="1"/>
  <c r="L36" i="7" s="1"/>
  <c r="J35" i="7"/>
  <c r="K35" i="7" s="1"/>
  <c r="L35" i="7" s="1"/>
  <c r="J34" i="7"/>
  <c r="K34" i="7" s="1"/>
  <c r="L34" i="7" s="1"/>
  <c r="J33" i="7"/>
  <c r="K33" i="7" s="1"/>
  <c r="L33" i="7" s="1"/>
  <c r="J32" i="7"/>
  <c r="K32" i="7" s="1"/>
  <c r="L32" i="7" s="1"/>
  <c r="J31" i="7"/>
  <c r="K31" i="7" s="1"/>
  <c r="L31" i="7" s="1"/>
  <c r="J30" i="7"/>
  <c r="K30" i="7" s="1"/>
  <c r="L30" i="7" s="1"/>
  <c r="J29" i="7"/>
  <c r="K29" i="7" s="1"/>
  <c r="L29" i="7" s="1"/>
  <c r="J28" i="7"/>
  <c r="K28" i="7" s="1"/>
  <c r="L28" i="7" s="1"/>
  <c r="J27" i="7"/>
  <c r="K27" i="7" s="1"/>
  <c r="L27" i="7" s="1"/>
  <c r="J26" i="7"/>
  <c r="K26" i="7" s="1"/>
  <c r="L26" i="7" s="1"/>
  <c r="J25" i="7"/>
  <c r="K25" i="7" s="1"/>
  <c r="L25" i="7" s="1"/>
  <c r="J24" i="7"/>
  <c r="K24" i="7" s="1"/>
  <c r="L24" i="7" s="1"/>
  <c r="J23" i="7"/>
  <c r="K23" i="7" s="1"/>
  <c r="L23" i="7" s="1"/>
  <c r="J22" i="7"/>
  <c r="K22" i="7" s="1"/>
  <c r="L22" i="7" s="1"/>
  <c r="J21" i="7"/>
  <c r="K21" i="7" s="1"/>
  <c r="L21" i="7" s="1"/>
  <c r="J20" i="7"/>
  <c r="K20" i="7" s="1"/>
  <c r="L20" i="7" s="1"/>
  <c r="J19" i="7"/>
  <c r="K19" i="7" s="1"/>
  <c r="L19" i="7" s="1"/>
  <c r="J18" i="7"/>
  <c r="K18" i="7" s="1"/>
  <c r="L18" i="7" s="1"/>
  <c r="J17" i="7"/>
  <c r="K17" i="7" s="1"/>
  <c r="L17" i="7" s="1"/>
  <c r="J16" i="7"/>
  <c r="K16" i="7" s="1"/>
  <c r="L16" i="7" s="1"/>
  <c r="J15" i="7"/>
  <c r="K15" i="7" s="1"/>
  <c r="L15" i="7" s="1"/>
  <c r="J14" i="7"/>
  <c r="K14" i="7" s="1"/>
  <c r="L14" i="7" s="1"/>
  <c r="J13" i="7"/>
  <c r="K13" i="7" s="1"/>
  <c r="L13" i="7" s="1"/>
  <c r="J12" i="7"/>
  <c r="K12" i="7" s="1"/>
  <c r="L12" i="7" s="1"/>
  <c r="J11" i="7"/>
  <c r="K11" i="7" s="1"/>
  <c r="L11" i="7" s="1"/>
  <c r="J10" i="7"/>
  <c r="K10" i="7" s="1"/>
  <c r="L10" i="7" s="1"/>
  <c r="J9" i="7"/>
  <c r="K9" i="7" s="1"/>
  <c r="L9" i="7" s="1"/>
  <c r="J8" i="7"/>
  <c r="K8" i="7" s="1"/>
  <c r="L8" i="7" s="1"/>
  <c r="J7" i="7"/>
  <c r="K7" i="7" s="1"/>
  <c r="L7" i="7" s="1"/>
  <c r="K6" i="7"/>
  <c r="V7" i="7" l="1"/>
  <c r="V8" i="7"/>
  <c r="U5" i="7"/>
  <c r="U8" i="7"/>
  <c r="U7" i="7"/>
  <c r="V6" i="7"/>
  <c r="V5" i="7"/>
  <c r="U6" i="7"/>
  <c r="S8" i="7" l="1"/>
  <c r="R8" i="7"/>
  <c r="S7" i="7"/>
  <c r="R7" i="7"/>
  <c r="S6" i="7"/>
  <c r="R6" i="7"/>
  <c r="S5" i="7"/>
  <c r="R5" i="7"/>
  <c r="E54" i="7" l="1"/>
  <c r="E55" i="7" s="1"/>
  <c r="G54" i="7"/>
  <c r="G55" i="7" s="1"/>
  <c r="D54" i="7"/>
  <c r="D55" i="7" s="1"/>
  <c r="F54" i="7"/>
  <c r="F55" i="7" s="1"/>
  <c r="M45" i="7" l="1"/>
  <c r="H45" i="7" l="1"/>
  <c r="F45" i="7"/>
  <c r="D45" i="7"/>
  <c r="K44" i="7"/>
  <c r="J44" i="7"/>
  <c r="H44" i="7"/>
  <c r="F44" i="7"/>
  <c r="K4" i="7"/>
  <c r="J45" i="7" l="1"/>
  <c r="K45" i="7" l="1"/>
  <c r="K49" i="7"/>
  <c r="I49" i="7" l="1"/>
  <c r="D49" i="7"/>
  <c r="E49" i="7"/>
  <c r="F49" i="7"/>
  <c r="G49" i="7"/>
  <c r="H49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Köppen-Castrop, Gudrun (MK)</author>
  </authors>
  <commentList>
    <comment ref="J3" authorId="0" shapeId="0" xr:uid="{00000000-0006-0000-0000-000002000000}">
      <text>
        <r>
          <rPr>
            <b/>
            <sz val="9"/>
            <color indexed="81"/>
            <rFont val="Segoe UI"/>
            <charset val="1"/>
          </rPr>
          <t>Die Berechnung der Summe der Wahlaufgaben erfolgt nur, wenn in allen Zellen ein Wert eingegeben ist. 
Außerdem muss die Nummer der zweiten Wahlaufgabe größer als die der ersten sein.</t>
        </r>
      </text>
    </comment>
    <comment ref="K3" authorId="0" shapeId="0" xr:uid="{00000000-0006-0000-0000-000003000000}">
      <text>
        <r>
          <rPr>
            <b/>
            <sz val="9"/>
            <color indexed="81"/>
            <rFont val="Segoe UI"/>
            <charset val="1"/>
          </rPr>
          <t>Die Berechnung der Summen erfolgt nur, wenn in allen Zellen ein Wert eingegeben ist.</t>
        </r>
      </text>
    </comment>
  </commentList>
</comments>
</file>

<file path=xl/sharedStrings.xml><?xml version="1.0" encoding="utf-8"?>
<sst xmlns="http://schemas.openxmlformats.org/spreadsheetml/2006/main" count="28" uniqueCount="27">
  <si>
    <t>Aufgaben-
spiegel</t>
  </si>
  <si>
    <t>maximale 
Punktzahl</t>
  </si>
  <si>
    <t>Mathematik</t>
  </si>
  <si>
    <t>NR</t>
  </si>
  <si>
    <t>Note</t>
  </si>
  <si>
    <t>Name</t>
  </si>
  <si>
    <t>Summe</t>
  </si>
  <si>
    <t>∑</t>
  </si>
  <si>
    <t>Vornote</t>
  </si>
  <si>
    <t>Notenspiegel
Prüfung</t>
  </si>
  <si>
    <t>Durchschnitt</t>
  </si>
  <si>
    <t>Wahlaufgabe</t>
  </si>
  <si>
    <t>W1</t>
  </si>
  <si>
    <t>W2</t>
  </si>
  <si>
    <t>Wahlaufgaben</t>
  </si>
  <si>
    <t>Nr.1</t>
  </si>
  <si>
    <t>Nr.2</t>
  </si>
  <si>
    <t>Statistik der Wahlaufgaben</t>
  </si>
  <si>
    <t>durchschnittlich erreichte Punkte</t>
  </si>
  <si>
    <t>*Wert wird bei der Rückmeldung automatisch berechnet.</t>
  </si>
  <si>
    <t xml:space="preserve">Durchschnitt* </t>
  </si>
  <si>
    <t>Haupt-teil 1</t>
  </si>
  <si>
    <r>
      <rPr>
        <b/>
        <sz val="11"/>
        <rFont val="Arial"/>
        <family val="2"/>
      </rPr>
      <t>Haupt-teil 2</t>
    </r>
    <r>
      <rPr>
        <b/>
        <sz val="10"/>
        <rFont val="Arial"/>
        <family val="2"/>
      </rPr>
      <t xml:space="preserve"> </t>
    </r>
  </si>
  <si>
    <t>ABA 2023</t>
  </si>
  <si>
    <t>Haupttermin 12.05.2023</t>
  </si>
  <si>
    <t>Anzahl der Schüler*innen</t>
  </si>
  <si>
    <t>RS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</si>
</sst>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b/>
      <sz val="9"/>
      <color indexed="81"/>
      <name val="Segoe UI"/>
      <charset val="1"/>
    </font>
  </fonts>
  <fills count="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</xf>
    <xf numFmtId="0" fontId="0" fillId="3" borderId="16" xfId="0" applyFill="1" applyBorder="1" applyAlignment="1" applyProtection="1">
      <alignment horizontal="center"/>
    </xf>
    <xf numFmtId="0" fontId="0" fillId="0" borderId="23" xfId="0" applyFill="1" applyBorder="1" applyAlignment="1" applyProtection="1">
      <alignment horizontal="center"/>
      <protection locked="0"/>
    </xf>
    <xf numFmtId="0" fontId="0" fillId="0" borderId="24" xfId="0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Protection="1"/>
    <xf numFmtId="0" fontId="1" fillId="3" borderId="16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</xf>
    <xf numFmtId="0" fontId="1" fillId="3" borderId="22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6" xfId="0" applyFill="1" applyBorder="1" applyAlignment="1" applyProtection="1">
      <alignment horizontal="center" vertical="center"/>
    </xf>
    <xf numFmtId="0" fontId="0" fillId="3" borderId="21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0" fillId="3" borderId="9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2" borderId="0" xfId="0" applyFill="1" applyBorder="1" applyAlignment="1" applyProtection="1"/>
    <xf numFmtId="0" fontId="1" fillId="2" borderId="4" xfId="0" applyNumberFormat="1" applyFont="1" applyFill="1" applyBorder="1" applyAlignment="1" applyProtection="1">
      <alignment horizontal="center" vertical="center"/>
    </xf>
    <xf numFmtId="0" fontId="2" fillId="4" borderId="6" xfId="0" applyFont="1" applyFill="1" applyBorder="1" applyProtection="1"/>
    <xf numFmtId="0" fontId="3" fillId="4" borderId="7" xfId="0" applyFont="1" applyFill="1" applyBorder="1" applyProtection="1"/>
    <xf numFmtId="0" fontId="4" fillId="4" borderId="7" xfId="0" applyFont="1" applyFill="1" applyBorder="1" applyProtection="1"/>
    <xf numFmtId="0" fontId="0" fillId="4" borderId="15" xfId="0" applyFill="1" applyBorder="1" applyProtection="1"/>
    <xf numFmtId="0" fontId="4" fillId="4" borderId="5" xfId="0" applyFont="1" applyFill="1" applyBorder="1" applyProtection="1"/>
    <xf numFmtId="0" fontId="6" fillId="4" borderId="5" xfId="0" applyFont="1" applyFill="1" applyBorder="1" applyProtection="1"/>
    <xf numFmtId="0" fontId="0" fillId="4" borderId="5" xfId="0" applyFill="1" applyBorder="1" applyProtection="1"/>
    <xf numFmtId="0" fontId="0" fillId="4" borderId="20" xfId="0" applyFill="1" applyBorder="1" applyProtection="1"/>
    <xf numFmtId="0" fontId="0" fillId="4" borderId="16" xfId="0" applyFill="1" applyBorder="1" applyProtection="1"/>
    <xf numFmtId="0" fontId="1" fillId="4" borderId="16" xfId="0" applyFont="1" applyFill="1" applyBorder="1" applyAlignment="1" applyProtection="1">
      <alignment horizontal="center" vertical="center"/>
    </xf>
    <xf numFmtId="0" fontId="0" fillId="4" borderId="8" xfId="0" applyFill="1" applyBorder="1" applyProtection="1"/>
    <xf numFmtId="0" fontId="1" fillId="4" borderId="1" xfId="0" applyFont="1" applyFill="1" applyBorder="1" applyAlignment="1" applyProtection="1">
      <alignment horizontal="center" vertical="center"/>
    </xf>
    <xf numFmtId="0" fontId="1" fillId="4" borderId="8" xfId="0" applyFont="1" applyFill="1" applyBorder="1" applyAlignment="1" applyProtection="1">
      <alignment horizontal="center" vertical="center"/>
    </xf>
    <xf numFmtId="0" fontId="8" fillId="4" borderId="7" xfId="0" applyFont="1" applyFill="1" applyBorder="1" applyProtection="1"/>
    <xf numFmtId="0" fontId="0" fillId="4" borderId="7" xfId="0" applyFill="1" applyBorder="1" applyProtection="1"/>
    <xf numFmtId="0" fontId="0" fillId="4" borderId="13" xfId="0" applyFill="1" applyBorder="1" applyProtection="1"/>
    <xf numFmtId="0" fontId="0" fillId="4" borderId="14" xfId="0" applyFill="1" applyBorder="1" applyProtection="1"/>
    <xf numFmtId="0" fontId="0" fillId="5" borderId="7" xfId="0" applyFill="1" applyBorder="1" applyAlignment="1" applyProtection="1">
      <alignment horizontal="center" vertical="center"/>
    </xf>
    <xf numFmtId="0" fontId="0" fillId="5" borderId="13" xfId="0" applyFill="1" applyBorder="1" applyAlignment="1" applyProtection="1">
      <alignment horizontal="center" vertical="center"/>
    </xf>
    <xf numFmtId="0" fontId="2" fillId="5" borderId="0" xfId="0" applyFont="1" applyFill="1" applyBorder="1" applyAlignment="1" applyProtection="1"/>
    <xf numFmtId="0" fontId="0" fillId="5" borderId="3" xfId="0" applyFill="1" applyBorder="1" applyAlignment="1" applyProtection="1"/>
    <xf numFmtId="0" fontId="1" fillId="5" borderId="1" xfId="0" applyFont="1" applyFill="1" applyBorder="1" applyAlignment="1" applyProtection="1">
      <alignment horizontal="center" vertical="center"/>
    </xf>
    <xf numFmtId="0" fontId="1" fillId="5" borderId="18" xfId="0" applyFont="1" applyFill="1" applyBorder="1" applyAlignment="1" applyProtection="1">
      <alignment horizontal="center" vertical="center"/>
    </xf>
    <xf numFmtId="0" fontId="0" fillId="5" borderId="19" xfId="0" applyFill="1" applyBorder="1" applyProtection="1"/>
    <xf numFmtId="0" fontId="1" fillId="5" borderId="12" xfId="0" applyFont="1" applyFill="1" applyBorder="1" applyAlignment="1" applyProtection="1">
      <alignment horizontal="center"/>
    </xf>
    <xf numFmtId="0" fontId="1" fillId="5" borderId="10" xfId="0" applyFont="1" applyFill="1" applyBorder="1" applyAlignment="1" applyProtection="1">
      <alignment horizontal="center" vertical="top" wrapText="1"/>
    </xf>
    <xf numFmtId="0" fontId="0" fillId="5" borderId="0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0" fillId="5" borderId="14" xfId="0" applyFill="1" applyBorder="1" applyProtection="1"/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4" borderId="29" xfId="0" applyFont="1" applyFill="1" applyBorder="1" applyAlignment="1" applyProtection="1">
      <alignment horizontal="center" vertical="center"/>
    </xf>
    <xf numFmtId="164" fontId="1" fillId="6" borderId="17" xfId="0" applyNumberFormat="1" applyFont="1" applyFill="1" applyBorder="1" applyAlignment="1" applyProtection="1">
      <alignment horizontal="center" vertical="center"/>
    </xf>
    <xf numFmtId="164" fontId="1" fillId="5" borderId="4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4" fillId="5" borderId="0" xfId="0" applyFont="1" applyFill="1" applyBorder="1" applyAlignment="1" applyProtection="1">
      <alignment horizontal="center" vertical="center"/>
    </xf>
    <xf numFmtId="0" fontId="3" fillId="5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right" vertical="center"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5" borderId="0" xfId="0" applyFont="1" applyFill="1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/>
    </xf>
    <xf numFmtId="0" fontId="6" fillId="4" borderId="27" xfId="0" applyFont="1" applyFill="1" applyBorder="1" applyAlignment="1" applyProtection="1">
      <alignment horizontal="center"/>
    </xf>
    <xf numFmtId="0" fontId="6" fillId="4" borderId="28" xfId="0" applyFont="1" applyFill="1" applyBorder="1" applyAlignment="1" applyProtection="1">
      <alignment horizont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top" wrapText="1"/>
    </xf>
    <xf numFmtId="0" fontId="1" fillId="5" borderId="28" xfId="0" applyFont="1" applyFill="1" applyBorder="1" applyAlignment="1" applyProtection="1">
      <alignment horizontal="center" vertical="top" wrapText="1"/>
    </xf>
    <xf numFmtId="0" fontId="1" fillId="6" borderId="30" xfId="0" applyFont="1" applyFill="1" applyBorder="1" applyAlignment="1" applyProtection="1">
      <alignment horizontal="center" vertical="center"/>
    </xf>
    <xf numFmtId="0" fontId="1" fillId="6" borderId="31" xfId="0" applyFont="1" applyFill="1" applyBorder="1" applyAlignment="1" applyProtection="1">
      <alignment horizontal="center" vertical="center"/>
    </xf>
    <xf numFmtId="0" fontId="9" fillId="6" borderId="0" xfId="0" applyFont="1" applyFill="1" applyBorder="1" applyAlignment="1" applyProtection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XEN81"/>
  <sheetViews>
    <sheetView showGridLines="0" tabSelected="1" topLeftCell="B1" zoomScaleNormal="100" workbookViewId="0">
      <selection activeCell="C6" sqref="C6"/>
    </sheetView>
  </sheetViews>
  <sheetFormatPr baseColWidth="10" defaultColWidth="0" defaultRowHeight="13.2" zeroHeight="1" x14ac:dyDescent="0.25"/>
  <cols>
    <col min="1" max="1" width="0" style="14" hidden="1"/>
    <col min="2" max="2" width="4.6640625" style="14" customWidth="1"/>
    <col min="3" max="3" width="29.33203125" style="14" customWidth="1"/>
    <col min="4" max="10" width="6.6640625" style="14" customWidth="1"/>
    <col min="11" max="11" width="8.6640625" style="14" customWidth="1"/>
    <col min="12" max="12" width="7.6640625" style="14" customWidth="1"/>
    <col min="13" max="13" width="12.6640625" style="14" customWidth="1"/>
    <col min="14" max="14" width="4.6640625" style="14" customWidth="1"/>
    <col min="15" max="18" width="5.6640625" style="14" hidden="1" customWidth="1"/>
    <col min="19" max="19" width="5.88671875" style="14" hidden="1" customWidth="1"/>
    <col min="20" max="24" width="5.6640625" style="14" hidden="1" customWidth="1"/>
    <col min="25" max="26" width="5.6640625" style="14" customWidth="1"/>
    <col min="27" max="46" width="5.6640625" style="14" hidden="1" customWidth="1"/>
    <col min="47" max="47" width="11" style="14" hidden="1" customWidth="1"/>
    <col min="48" max="16368" width="5.6640625" style="14" hidden="1" customWidth="1"/>
    <col min="16369" max="16384" width="3.109375" style="14" hidden="1" customWidth="1"/>
  </cols>
  <sheetData>
    <row r="1" spans="2:37" s="13" customFormat="1" ht="16.2" thickTop="1" x14ac:dyDescent="0.3">
      <c r="B1" s="34"/>
      <c r="C1" s="35" t="s">
        <v>2</v>
      </c>
      <c r="D1" s="36" t="s">
        <v>26</v>
      </c>
      <c r="E1" s="47"/>
      <c r="F1" s="47"/>
      <c r="G1" s="35"/>
      <c r="H1" s="36" t="s">
        <v>24</v>
      </c>
      <c r="I1" s="35"/>
      <c r="J1" s="35"/>
      <c r="K1" s="35"/>
      <c r="L1" s="48"/>
      <c r="M1" s="49"/>
      <c r="N1" s="81"/>
      <c r="O1" s="12"/>
    </row>
    <row r="2" spans="2:37" ht="16.2" thickBot="1" x14ac:dyDescent="0.35">
      <c r="B2" s="37"/>
      <c r="C2" s="38" t="s">
        <v>23</v>
      </c>
      <c r="D2" s="39"/>
      <c r="E2" s="39"/>
      <c r="F2" s="40"/>
      <c r="G2" s="40"/>
      <c r="H2" s="40"/>
      <c r="I2" s="40"/>
      <c r="J2" s="40"/>
      <c r="K2" s="40"/>
      <c r="L2" s="40"/>
      <c r="M2" s="50"/>
      <c r="N2" s="81"/>
    </row>
    <row r="3" spans="2:37" ht="30" customHeight="1" thickTop="1" x14ac:dyDescent="0.25">
      <c r="B3" s="41"/>
      <c r="C3" s="42"/>
      <c r="D3" s="85" t="s">
        <v>21</v>
      </c>
      <c r="E3" s="85" t="s">
        <v>22</v>
      </c>
      <c r="F3" s="43" t="s">
        <v>12</v>
      </c>
      <c r="G3" s="43" t="s">
        <v>15</v>
      </c>
      <c r="H3" s="43" t="s">
        <v>13</v>
      </c>
      <c r="I3" s="43" t="s">
        <v>16</v>
      </c>
      <c r="J3" s="45" t="s">
        <v>7</v>
      </c>
      <c r="K3" s="15" t="s">
        <v>6</v>
      </c>
      <c r="L3" s="16"/>
      <c r="M3" s="92" t="s">
        <v>8</v>
      </c>
      <c r="N3" s="81"/>
      <c r="O3" s="12"/>
      <c r="P3" s="12"/>
    </row>
    <row r="4" spans="2:37" ht="27" thickBot="1" x14ac:dyDescent="0.3">
      <c r="B4" s="44"/>
      <c r="C4" s="80" t="s">
        <v>1</v>
      </c>
      <c r="D4" s="43">
        <v>28</v>
      </c>
      <c r="E4" s="43">
        <v>36</v>
      </c>
      <c r="F4" s="45">
        <v>10</v>
      </c>
      <c r="G4" s="45"/>
      <c r="H4" s="45">
        <v>10</v>
      </c>
      <c r="I4" s="45"/>
      <c r="J4" s="45">
        <f>SUM(F4,H4)</f>
        <v>20</v>
      </c>
      <c r="K4" s="18">
        <f>SUM(D4+E4+J4)</f>
        <v>84</v>
      </c>
      <c r="L4" s="19" t="s">
        <v>4</v>
      </c>
      <c r="M4" s="93"/>
      <c r="N4" s="81"/>
      <c r="O4" s="12"/>
      <c r="P4" s="12"/>
    </row>
    <row r="5" spans="2:37" s="21" customFormat="1" ht="14.4" thickBot="1" x14ac:dyDescent="0.3">
      <c r="B5" s="46" t="s">
        <v>3</v>
      </c>
      <c r="C5" s="45" t="s">
        <v>5</v>
      </c>
      <c r="D5" s="76"/>
      <c r="E5" s="77"/>
      <c r="F5" s="89" t="s">
        <v>14</v>
      </c>
      <c r="G5" s="90"/>
      <c r="H5" s="90"/>
      <c r="I5" s="90"/>
      <c r="J5" s="91"/>
      <c r="K5" s="22"/>
      <c r="L5" s="15"/>
      <c r="M5" s="94"/>
      <c r="N5" s="81"/>
      <c r="O5" s="20"/>
      <c r="P5" s="21">
        <v>0</v>
      </c>
      <c r="R5" s="33" t="str">
        <f>IF(COUNT($G$6:$G$39)=0," ",COUNTIF($G$6:$G$39,1))</f>
        <v xml:space="preserve"> </v>
      </c>
      <c r="S5" s="33" t="str">
        <f>IF(COUNT($I$6:$I$39)=0," ",COUNTIF($I$6:$I$39,1))</f>
        <v xml:space="preserve"> </v>
      </c>
      <c r="U5" s="17" t="str">
        <f>IFERROR(AVERAGEIF($G$6:$G$39,"1",$F$6:$F$39),"0")</f>
        <v>0</v>
      </c>
      <c r="V5" s="17" t="str">
        <f>IFERROR(AVERAGEIF($I$6:$I$39,"1",$H$6:$H$39),"0")</f>
        <v>0</v>
      </c>
    </row>
    <row r="6" spans="2:37" ht="13.8" thickBot="1" x14ac:dyDescent="0.3">
      <c r="B6" s="46">
        <v>1</v>
      </c>
      <c r="C6" s="1"/>
      <c r="D6" s="3"/>
      <c r="E6" s="3"/>
      <c r="F6" s="3"/>
      <c r="G6" s="2"/>
      <c r="H6" s="3"/>
      <c r="I6" s="3"/>
      <c r="J6" s="9" t="str">
        <f>IF(AND(COUNTBLANK(F6:I6)=0,I6-G6&gt;0), SUM(F6,H6)," ")</f>
        <v xml:space="preserve"> </v>
      </c>
      <c r="K6" s="22" t="str">
        <f t="shared" ref="K6:K39" si="0">IF(COUNTBLANK(D6:J6)=0,SUM(D6+E6+J6)," ")</f>
        <v xml:space="preserve"> </v>
      </c>
      <c r="L6" s="23" t="str">
        <f>IF(K6&lt;17,6,(IF(K6&lt;38,5,(IF(K6&lt;49.5,4,(IF(K6&lt;61,3,(IF(K6&lt;72.5,2,(IF(K6&lt;=84,1," ")))))))))))</f>
        <v xml:space="preserve"> </v>
      </c>
      <c r="M6" s="10"/>
      <c r="N6" s="81"/>
      <c r="O6" s="21"/>
      <c r="P6" s="24">
        <v>0.5</v>
      </c>
      <c r="Q6" s="25">
        <v>1</v>
      </c>
      <c r="R6" s="33" t="str">
        <f>IF(COUNT($G$6:$G$39)=0," ",COUNTIF($G$6:$G$39,2))</f>
        <v xml:space="preserve"> </v>
      </c>
      <c r="S6" s="33" t="str">
        <f>IF(COUNT($I$6:$I$39)=0," ",COUNTIF($I$6:$I$39,2))</f>
        <v xml:space="preserve"> </v>
      </c>
      <c r="T6" s="25"/>
      <c r="U6" s="17" t="str">
        <f>IFERROR(AVERAGEIF($G$6:$G$39,"2",$F$6:$F$39),"0")</f>
        <v>0</v>
      </c>
      <c r="V6" s="17" t="str">
        <f>IFERROR(AVERAGEIF($I$6:$I$39,"2",$H$6:$H$39),"0")</f>
        <v>0</v>
      </c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</row>
    <row r="7" spans="2:37" ht="13.8" thickBot="1" x14ac:dyDescent="0.3">
      <c r="B7" s="46">
        <v>2</v>
      </c>
      <c r="C7" s="4"/>
      <c r="D7" s="3"/>
      <c r="E7" s="3"/>
      <c r="F7" s="3"/>
      <c r="G7" s="2"/>
      <c r="H7" s="3"/>
      <c r="I7" s="3"/>
      <c r="J7" s="9" t="str">
        <f t="shared" ref="J7:J39" si="1">IF(AND(COUNTBLANK(F7:I7)=0,I7-G7&gt;0), SUM(F7,H7)," ")</f>
        <v xml:space="preserve"> </v>
      </c>
      <c r="K7" s="22" t="str">
        <f t="shared" si="0"/>
        <v xml:space="preserve"> </v>
      </c>
      <c r="L7" s="23" t="str">
        <f t="shared" ref="L7:L39" si="2">IF(K7&lt;17,6,(IF(K7&lt;38,5,(IF(K7&lt;49.5,4,(IF(K7&lt;61,3,(IF(K7&lt;72.5,2,(IF(K7&lt;=84,1," ")))))))))))</f>
        <v xml:space="preserve"> </v>
      </c>
      <c r="M7" s="10"/>
      <c r="N7" s="81"/>
      <c r="O7" s="21"/>
      <c r="P7" s="21">
        <v>1</v>
      </c>
      <c r="Q7" s="25">
        <v>2</v>
      </c>
      <c r="R7" s="33" t="str">
        <f>IF(COUNT($G$6:$G$39)=0," ",COUNTIF($G$6:$G$39,3))</f>
        <v xml:space="preserve"> </v>
      </c>
      <c r="S7" s="33" t="str">
        <f>IF(COUNT($I$6:$I$39)=0," ",COUNTIF($I$6:$I$39,3))</f>
        <v xml:space="preserve"> </v>
      </c>
      <c r="T7" s="25"/>
      <c r="U7" s="17" t="str">
        <f>IFERROR(AVERAGEIF($G$6:$G$39,"3",$F$6:$F$39),"0")</f>
        <v>0</v>
      </c>
      <c r="V7" s="17" t="str">
        <f>IFERROR(AVERAGEIF($I$6:$I$39,"3",$H$6:$H$39),"0")</f>
        <v>0</v>
      </c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</row>
    <row r="8" spans="2:37" ht="13.8" thickBot="1" x14ac:dyDescent="0.3">
      <c r="B8" s="46">
        <v>3</v>
      </c>
      <c r="C8" s="1"/>
      <c r="D8" s="3"/>
      <c r="E8" s="3"/>
      <c r="F8" s="3"/>
      <c r="G8" s="2"/>
      <c r="H8" s="3"/>
      <c r="I8" s="3"/>
      <c r="J8" s="9" t="str">
        <f t="shared" si="1"/>
        <v xml:space="preserve"> </v>
      </c>
      <c r="K8" s="22" t="str">
        <f t="shared" si="0"/>
        <v xml:space="preserve"> </v>
      </c>
      <c r="L8" s="23" t="str">
        <f t="shared" si="2"/>
        <v xml:space="preserve"> </v>
      </c>
      <c r="M8" s="10"/>
      <c r="N8" s="81"/>
      <c r="O8" s="21"/>
      <c r="P8" s="21">
        <v>1.5</v>
      </c>
      <c r="Q8" s="25">
        <v>3</v>
      </c>
      <c r="R8" s="33" t="str">
        <f>IF(COUNT($G$6:$G$39)=0," ",COUNTIF($G$6:$G$39,4))</f>
        <v xml:space="preserve"> </v>
      </c>
      <c r="S8" s="33" t="str">
        <f>IF(COUNT($I$6:$I$39)=0," ",COUNTIF($I$6:$I$39,4))</f>
        <v xml:space="preserve"> </v>
      </c>
      <c r="T8" s="25"/>
      <c r="U8" s="17" t="str">
        <f>IFERROR(AVERAGEIF($G$6:$G$39,"4",$F$6:$F$39),"0")</f>
        <v>0</v>
      </c>
      <c r="V8" s="17" t="str">
        <f>IFERROR(AVERAGEIF($I$6:$I$39,"4",$H$6:$H$39),"0")</f>
        <v>0</v>
      </c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</row>
    <row r="9" spans="2:37" x14ac:dyDescent="0.25">
      <c r="B9" s="46">
        <v>4</v>
      </c>
      <c r="C9" s="1"/>
      <c r="D9" s="3"/>
      <c r="E9" s="3"/>
      <c r="F9" s="3"/>
      <c r="G9" s="2"/>
      <c r="H9" s="3"/>
      <c r="I9" s="3"/>
      <c r="J9" s="9" t="str">
        <f t="shared" si="1"/>
        <v xml:space="preserve"> </v>
      </c>
      <c r="K9" s="22" t="str">
        <f t="shared" si="0"/>
        <v xml:space="preserve"> </v>
      </c>
      <c r="L9" s="23" t="str">
        <f t="shared" si="2"/>
        <v xml:space="preserve"> </v>
      </c>
      <c r="M9" s="10"/>
      <c r="N9" s="81"/>
      <c r="O9" s="21"/>
      <c r="P9" s="21">
        <v>2</v>
      </c>
      <c r="Q9" s="26">
        <v>4</v>
      </c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2:37" x14ac:dyDescent="0.25">
      <c r="B10" s="46">
        <v>5</v>
      </c>
      <c r="C10" s="1"/>
      <c r="D10" s="3"/>
      <c r="E10" s="3"/>
      <c r="F10" s="3"/>
      <c r="G10" s="2"/>
      <c r="H10" s="3"/>
      <c r="I10" s="3"/>
      <c r="J10" s="9" t="str">
        <f t="shared" si="1"/>
        <v xml:space="preserve"> </v>
      </c>
      <c r="K10" s="22" t="str">
        <f t="shared" si="0"/>
        <v xml:space="preserve"> </v>
      </c>
      <c r="L10" s="23" t="str">
        <f t="shared" si="2"/>
        <v xml:space="preserve"> </v>
      </c>
      <c r="M10" s="10"/>
      <c r="N10" s="81"/>
      <c r="O10" s="21"/>
      <c r="P10" s="27">
        <v>2.5</v>
      </c>
      <c r="Q10" s="26">
        <v>5</v>
      </c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6"/>
      <c r="AK10" s="26"/>
    </row>
    <row r="11" spans="2:37" x14ac:dyDescent="0.25">
      <c r="B11" s="46">
        <v>6</v>
      </c>
      <c r="C11" s="1"/>
      <c r="D11" s="3"/>
      <c r="E11" s="3"/>
      <c r="F11" s="3"/>
      <c r="G11" s="2"/>
      <c r="H11" s="3"/>
      <c r="I11" s="3"/>
      <c r="J11" s="9" t="str">
        <f t="shared" si="1"/>
        <v xml:space="preserve"> </v>
      </c>
      <c r="K11" s="22" t="str">
        <f t="shared" si="0"/>
        <v xml:space="preserve"> </v>
      </c>
      <c r="L11" s="23" t="str">
        <f t="shared" si="2"/>
        <v xml:space="preserve"> </v>
      </c>
      <c r="M11" s="10"/>
      <c r="N11" s="81"/>
      <c r="O11" s="21"/>
      <c r="P11" s="21">
        <v>3</v>
      </c>
      <c r="Q11" s="26">
        <v>6</v>
      </c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</row>
    <row r="12" spans="2:37" x14ac:dyDescent="0.25">
      <c r="B12" s="46">
        <v>7</v>
      </c>
      <c r="C12" s="1"/>
      <c r="D12" s="3"/>
      <c r="E12" s="3"/>
      <c r="F12" s="3"/>
      <c r="G12" s="2"/>
      <c r="H12" s="3"/>
      <c r="I12" s="3"/>
      <c r="J12" s="9" t="str">
        <f t="shared" si="1"/>
        <v xml:space="preserve"> </v>
      </c>
      <c r="K12" s="22" t="str">
        <f t="shared" si="0"/>
        <v xml:space="preserve"> </v>
      </c>
      <c r="L12" s="23" t="str">
        <f t="shared" si="2"/>
        <v xml:space="preserve"> </v>
      </c>
      <c r="M12" s="10"/>
      <c r="N12" s="81"/>
      <c r="O12" s="21"/>
      <c r="P12" s="21">
        <v>3.5</v>
      </c>
    </row>
    <row r="13" spans="2:37" x14ac:dyDescent="0.25">
      <c r="B13" s="46">
        <v>8</v>
      </c>
      <c r="C13" s="1"/>
      <c r="D13" s="3"/>
      <c r="E13" s="3"/>
      <c r="F13" s="3"/>
      <c r="G13" s="2"/>
      <c r="H13" s="3"/>
      <c r="I13" s="3"/>
      <c r="J13" s="9" t="str">
        <f t="shared" si="1"/>
        <v xml:space="preserve"> </v>
      </c>
      <c r="K13" s="22" t="str">
        <f t="shared" si="0"/>
        <v xml:space="preserve"> </v>
      </c>
      <c r="L13" s="23" t="str">
        <f t="shared" si="2"/>
        <v xml:space="preserve"> </v>
      </c>
      <c r="M13" s="10"/>
      <c r="N13" s="81"/>
      <c r="O13" s="21"/>
      <c r="P13" s="21">
        <v>4</v>
      </c>
    </row>
    <row r="14" spans="2:37" x14ac:dyDescent="0.25">
      <c r="B14" s="46">
        <v>9</v>
      </c>
      <c r="C14" s="1"/>
      <c r="D14" s="3"/>
      <c r="E14" s="3"/>
      <c r="F14" s="3"/>
      <c r="G14" s="2"/>
      <c r="H14" s="3"/>
      <c r="I14" s="3"/>
      <c r="J14" s="9" t="str">
        <f t="shared" si="1"/>
        <v xml:space="preserve"> </v>
      </c>
      <c r="K14" s="22" t="str">
        <f t="shared" si="0"/>
        <v xml:space="preserve"> </v>
      </c>
      <c r="L14" s="23" t="str">
        <f t="shared" si="2"/>
        <v xml:space="preserve"> </v>
      </c>
      <c r="M14" s="10"/>
      <c r="N14" s="81"/>
      <c r="O14" s="21"/>
      <c r="P14" s="21">
        <v>4.5</v>
      </c>
    </row>
    <row r="15" spans="2:37" x14ac:dyDescent="0.25">
      <c r="B15" s="46">
        <v>10</v>
      </c>
      <c r="C15" s="1"/>
      <c r="D15" s="3"/>
      <c r="E15" s="3"/>
      <c r="F15" s="3"/>
      <c r="G15" s="2"/>
      <c r="H15" s="3"/>
      <c r="I15" s="3"/>
      <c r="J15" s="9" t="str">
        <f t="shared" si="1"/>
        <v xml:space="preserve"> </v>
      </c>
      <c r="K15" s="22" t="str">
        <f t="shared" si="0"/>
        <v xml:space="preserve"> </v>
      </c>
      <c r="L15" s="23" t="str">
        <f t="shared" si="2"/>
        <v xml:space="preserve"> </v>
      </c>
      <c r="M15" s="10"/>
      <c r="N15" s="81"/>
      <c r="O15" s="21"/>
      <c r="P15" s="21">
        <v>5</v>
      </c>
    </row>
    <row r="16" spans="2:37" x14ac:dyDescent="0.25">
      <c r="B16" s="46">
        <v>11</v>
      </c>
      <c r="C16" s="1"/>
      <c r="D16" s="3"/>
      <c r="E16" s="3"/>
      <c r="F16" s="3"/>
      <c r="G16" s="2"/>
      <c r="H16" s="3"/>
      <c r="I16" s="3"/>
      <c r="J16" s="9" t="str">
        <f t="shared" si="1"/>
        <v xml:space="preserve"> </v>
      </c>
      <c r="K16" s="22" t="str">
        <f t="shared" si="0"/>
        <v xml:space="preserve"> </v>
      </c>
      <c r="L16" s="23" t="str">
        <f t="shared" si="2"/>
        <v xml:space="preserve"> </v>
      </c>
      <c r="M16" s="10"/>
      <c r="N16" s="81"/>
      <c r="O16" s="21"/>
      <c r="P16" s="21">
        <v>5.5</v>
      </c>
    </row>
    <row r="17" spans="2:16" x14ac:dyDescent="0.25">
      <c r="B17" s="46">
        <v>12</v>
      </c>
      <c r="C17" s="1"/>
      <c r="D17" s="3"/>
      <c r="E17" s="3"/>
      <c r="F17" s="3"/>
      <c r="G17" s="2"/>
      <c r="H17" s="3"/>
      <c r="I17" s="3"/>
      <c r="J17" s="9" t="str">
        <f t="shared" si="1"/>
        <v xml:space="preserve"> </v>
      </c>
      <c r="K17" s="22" t="str">
        <f t="shared" si="0"/>
        <v xml:space="preserve"> </v>
      </c>
      <c r="L17" s="23" t="str">
        <f t="shared" si="2"/>
        <v xml:space="preserve"> </v>
      </c>
      <c r="M17" s="10"/>
      <c r="N17" s="81"/>
      <c r="O17" s="21"/>
      <c r="P17" s="21">
        <v>6</v>
      </c>
    </row>
    <row r="18" spans="2:16" x14ac:dyDescent="0.25">
      <c r="B18" s="46">
        <v>13</v>
      </c>
      <c r="C18" s="1"/>
      <c r="D18" s="3"/>
      <c r="E18" s="3"/>
      <c r="F18" s="3"/>
      <c r="G18" s="2"/>
      <c r="H18" s="3"/>
      <c r="I18" s="3"/>
      <c r="J18" s="9" t="str">
        <f t="shared" si="1"/>
        <v xml:space="preserve"> </v>
      </c>
      <c r="K18" s="22" t="str">
        <f t="shared" si="0"/>
        <v xml:space="preserve"> </v>
      </c>
      <c r="L18" s="23" t="str">
        <f t="shared" si="2"/>
        <v xml:space="preserve"> </v>
      </c>
      <c r="M18" s="10"/>
      <c r="N18" s="81"/>
      <c r="O18" s="21"/>
      <c r="P18" s="21">
        <v>6.5</v>
      </c>
    </row>
    <row r="19" spans="2:16" x14ac:dyDescent="0.25">
      <c r="B19" s="46">
        <v>14</v>
      </c>
      <c r="C19" s="1"/>
      <c r="D19" s="3"/>
      <c r="E19" s="3"/>
      <c r="F19" s="3"/>
      <c r="G19" s="2"/>
      <c r="H19" s="3"/>
      <c r="I19" s="3"/>
      <c r="J19" s="9" t="str">
        <f t="shared" si="1"/>
        <v xml:space="preserve"> </v>
      </c>
      <c r="K19" s="22" t="str">
        <f t="shared" si="0"/>
        <v xml:space="preserve"> </v>
      </c>
      <c r="L19" s="23" t="str">
        <f t="shared" si="2"/>
        <v xml:space="preserve"> </v>
      </c>
      <c r="M19" s="10"/>
      <c r="N19" s="81"/>
      <c r="O19" s="21"/>
      <c r="P19" s="21">
        <v>7</v>
      </c>
    </row>
    <row r="20" spans="2:16" x14ac:dyDescent="0.25">
      <c r="B20" s="46">
        <v>15</v>
      </c>
      <c r="C20" s="1"/>
      <c r="D20" s="3"/>
      <c r="E20" s="3"/>
      <c r="F20" s="3"/>
      <c r="G20" s="2"/>
      <c r="H20" s="3"/>
      <c r="I20" s="3"/>
      <c r="J20" s="9" t="str">
        <f t="shared" si="1"/>
        <v xml:space="preserve"> </v>
      </c>
      <c r="K20" s="22" t="str">
        <f t="shared" si="0"/>
        <v xml:space="preserve"> </v>
      </c>
      <c r="L20" s="23" t="str">
        <f t="shared" si="2"/>
        <v xml:space="preserve"> </v>
      </c>
      <c r="M20" s="10"/>
      <c r="N20" s="81"/>
      <c r="O20" s="21"/>
      <c r="P20" s="21">
        <v>7.5</v>
      </c>
    </row>
    <row r="21" spans="2:16" x14ac:dyDescent="0.25">
      <c r="B21" s="46">
        <v>16</v>
      </c>
      <c r="C21" s="1"/>
      <c r="D21" s="3"/>
      <c r="E21" s="3"/>
      <c r="F21" s="3"/>
      <c r="G21" s="2"/>
      <c r="H21" s="3"/>
      <c r="I21" s="3"/>
      <c r="J21" s="9" t="str">
        <f t="shared" si="1"/>
        <v xml:space="preserve"> </v>
      </c>
      <c r="K21" s="22" t="str">
        <f t="shared" si="0"/>
        <v xml:space="preserve"> </v>
      </c>
      <c r="L21" s="23" t="str">
        <f t="shared" si="2"/>
        <v xml:space="preserve"> </v>
      </c>
      <c r="M21" s="10"/>
      <c r="N21" s="81"/>
      <c r="O21" s="21"/>
      <c r="P21" s="21">
        <v>8</v>
      </c>
    </row>
    <row r="22" spans="2:16" x14ac:dyDescent="0.25">
      <c r="B22" s="46">
        <v>17</v>
      </c>
      <c r="C22" s="1"/>
      <c r="D22" s="3"/>
      <c r="E22" s="3"/>
      <c r="F22" s="3"/>
      <c r="G22" s="2"/>
      <c r="H22" s="3"/>
      <c r="I22" s="3"/>
      <c r="J22" s="9" t="str">
        <f t="shared" si="1"/>
        <v xml:space="preserve"> </v>
      </c>
      <c r="K22" s="22" t="str">
        <f t="shared" si="0"/>
        <v xml:space="preserve"> </v>
      </c>
      <c r="L22" s="23" t="str">
        <f t="shared" si="2"/>
        <v xml:space="preserve"> </v>
      </c>
      <c r="M22" s="10"/>
      <c r="N22" s="81"/>
      <c r="O22" s="21"/>
      <c r="P22" s="21">
        <v>8.5</v>
      </c>
    </row>
    <row r="23" spans="2:16" x14ac:dyDescent="0.25">
      <c r="B23" s="46">
        <v>18</v>
      </c>
      <c r="C23" s="1"/>
      <c r="D23" s="3"/>
      <c r="E23" s="3"/>
      <c r="F23" s="3"/>
      <c r="G23" s="2"/>
      <c r="H23" s="3"/>
      <c r="I23" s="3"/>
      <c r="J23" s="9" t="str">
        <f t="shared" si="1"/>
        <v xml:space="preserve"> </v>
      </c>
      <c r="K23" s="22" t="str">
        <f t="shared" si="0"/>
        <v xml:space="preserve"> </v>
      </c>
      <c r="L23" s="23" t="str">
        <f t="shared" si="2"/>
        <v xml:space="preserve"> </v>
      </c>
      <c r="M23" s="10"/>
      <c r="N23" s="81"/>
      <c r="O23" s="21"/>
      <c r="P23" s="21">
        <v>9</v>
      </c>
    </row>
    <row r="24" spans="2:16" x14ac:dyDescent="0.25">
      <c r="B24" s="46">
        <v>19</v>
      </c>
      <c r="C24" s="1"/>
      <c r="D24" s="3"/>
      <c r="E24" s="3"/>
      <c r="F24" s="3"/>
      <c r="G24" s="2"/>
      <c r="H24" s="3"/>
      <c r="I24" s="3"/>
      <c r="J24" s="9" t="str">
        <f t="shared" si="1"/>
        <v xml:space="preserve"> </v>
      </c>
      <c r="K24" s="22" t="str">
        <f t="shared" si="0"/>
        <v xml:space="preserve"> </v>
      </c>
      <c r="L24" s="23" t="str">
        <f t="shared" si="2"/>
        <v xml:space="preserve"> </v>
      </c>
      <c r="M24" s="10"/>
      <c r="N24" s="81"/>
      <c r="O24" s="21"/>
      <c r="P24" s="21">
        <v>9.5</v>
      </c>
    </row>
    <row r="25" spans="2:16" x14ac:dyDescent="0.25">
      <c r="B25" s="46">
        <v>20</v>
      </c>
      <c r="C25" s="1"/>
      <c r="D25" s="3"/>
      <c r="E25" s="3"/>
      <c r="F25" s="3"/>
      <c r="G25" s="2"/>
      <c r="H25" s="3"/>
      <c r="I25" s="3"/>
      <c r="J25" s="9" t="str">
        <f t="shared" si="1"/>
        <v xml:space="preserve"> </v>
      </c>
      <c r="K25" s="22" t="str">
        <f t="shared" si="0"/>
        <v xml:space="preserve"> </v>
      </c>
      <c r="L25" s="23" t="str">
        <f t="shared" si="2"/>
        <v xml:space="preserve"> </v>
      </c>
      <c r="M25" s="10"/>
      <c r="N25" s="81"/>
      <c r="O25" s="21"/>
      <c r="P25" s="21">
        <v>10</v>
      </c>
    </row>
    <row r="26" spans="2:16" x14ac:dyDescent="0.25">
      <c r="B26" s="46">
        <v>21</v>
      </c>
      <c r="C26" s="1"/>
      <c r="D26" s="3"/>
      <c r="E26" s="3"/>
      <c r="F26" s="3"/>
      <c r="G26" s="2"/>
      <c r="H26" s="3"/>
      <c r="I26" s="3"/>
      <c r="J26" s="9" t="str">
        <f t="shared" si="1"/>
        <v xml:space="preserve"> </v>
      </c>
      <c r="K26" s="22" t="str">
        <f t="shared" si="0"/>
        <v xml:space="preserve"> </v>
      </c>
      <c r="L26" s="23" t="str">
        <f t="shared" si="2"/>
        <v xml:space="preserve"> </v>
      </c>
      <c r="M26" s="10"/>
      <c r="N26" s="81"/>
      <c r="O26" s="21"/>
      <c r="P26" s="21">
        <v>10.5</v>
      </c>
    </row>
    <row r="27" spans="2:16" x14ac:dyDescent="0.25">
      <c r="B27" s="46">
        <v>22</v>
      </c>
      <c r="C27" s="1"/>
      <c r="D27" s="3"/>
      <c r="E27" s="3"/>
      <c r="F27" s="3"/>
      <c r="G27" s="2"/>
      <c r="H27" s="3"/>
      <c r="I27" s="3"/>
      <c r="J27" s="9" t="str">
        <f t="shared" si="1"/>
        <v xml:space="preserve"> </v>
      </c>
      <c r="K27" s="22" t="str">
        <f t="shared" si="0"/>
        <v xml:space="preserve"> </v>
      </c>
      <c r="L27" s="23" t="str">
        <f t="shared" si="2"/>
        <v xml:space="preserve"> </v>
      </c>
      <c r="M27" s="10"/>
      <c r="N27" s="81"/>
      <c r="O27" s="21"/>
      <c r="P27" s="21">
        <v>11</v>
      </c>
    </row>
    <row r="28" spans="2:16" x14ac:dyDescent="0.25">
      <c r="B28" s="46">
        <v>23</v>
      </c>
      <c r="C28" s="1"/>
      <c r="D28" s="3"/>
      <c r="E28" s="3"/>
      <c r="F28" s="3"/>
      <c r="G28" s="2"/>
      <c r="H28" s="3"/>
      <c r="I28" s="3"/>
      <c r="J28" s="9" t="str">
        <f t="shared" si="1"/>
        <v xml:space="preserve"> </v>
      </c>
      <c r="K28" s="22" t="str">
        <f t="shared" si="0"/>
        <v xml:space="preserve"> </v>
      </c>
      <c r="L28" s="23" t="str">
        <f t="shared" si="2"/>
        <v xml:space="preserve"> </v>
      </c>
      <c r="M28" s="10"/>
      <c r="N28" s="81"/>
      <c r="O28" s="21"/>
      <c r="P28" s="21">
        <v>11.5</v>
      </c>
    </row>
    <row r="29" spans="2:16" x14ac:dyDescent="0.25">
      <c r="B29" s="46">
        <v>24</v>
      </c>
      <c r="C29" s="1"/>
      <c r="D29" s="3"/>
      <c r="E29" s="3"/>
      <c r="F29" s="3"/>
      <c r="G29" s="2"/>
      <c r="H29" s="3"/>
      <c r="I29" s="3"/>
      <c r="J29" s="9" t="str">
        <f t="shared" si="1"/>
        <v xml:space="preserve"> </v>
      </c>
      <c r="K29" s="22" t="str">
        <f t="shared" si="0"/>
        <v xml:space="preserve"> </v>
      </c>
      <c r="L29" s="23" t="str">
        <f t="shared" si="2"/>
        <v xml:space="preserve"> </v>
      </c>
      <c r="M29" s="10"/>
      <c r="N29" s="81"/>
      <c r="O29" s="21"/>
      <c r="P29" s="21">
        <v>12</v>
      </c>
    </row>
    <row r="30" spans="2:16" x14ac:dyDescent="0.25">
      <c r="B30" s="46">
        <v>25</v>
      </c>
      <c r="C30" s="1"/>
      <c r="D30" s="3"/>
      <c r="E30" s="3"/>
      <c r="F30" s="3"/>
      <c r="G30" s="2"/>
      <c r="H30" s="3"/>
      <c r="I30" s="3"/>
      <c r="J30" s="9" t="str">
        <f t="shared" si="1"/>
        <v xml:space="preserve"> </v>
      </c>
      <c r="K30" s="22" t="str">
        <f t="shared" si="0"/>
        <v xml:space="preserve"> </v>
      </c>
      <c r="L30" s="23" t="str">
        <f t="shared" si="2"/>
        <v xml:space="preserve"> </v>
      </c>
      <c r="M30" s="10"/>
      <c r="N30" s="81"/>
      <c r="O30" s="21"/>
      <c r="P30" s="21">
        <v>12.5</v>
      </c>
    </row>
    <row r="31" spans="2:16" x14ac:dyDescent="0.25">
      <c r="B31" s="46">
        <v>26</v>
      </c>
      <c r="C31" s="1"/>
      <c r="D31" s="3"/>
      <c r="E31" s="3"/>
      <c r="F31" s="3"/>
      <c r="G31" s="2"/>
      <c r="H31" s="3"/>
      <c r="I31" s="3"/>
      <c r="J31" s="9" t="str">
        <f t="shared" si="1"/>
        <v xml:space="preserve"> </v>
      </c>
      <c r="K31" s="22" t="str">
        <f t="shared" si="0"/>
        <v xml:space="preserve"> </v>
      </c>
      <c r="L31" s="23" t="str">
        <f t="shared" si="2"/>
        <v xml:space="preserve"> </v>
      </c>
      <c r="M31" s="10"/>
      <c r="N31" s="81"/>
      <c r="O31" s="21"/>
      <c r="P31" s="21">
        <v>13</v>
      </c>
    </row>
    <row r="32" spans="2:16" x14ac:dyDescent="0.25">
      <c r="B32" s="46">
        <v>27</v>
      </c>
      <c r="C32" s="1"/>
      <c r="D32" s="3"/>
      <c r="E32" s="3"/>
      <c r="F32" s="3"/>
      <c r="G32" s="2"/>
      <c r="H32" s="3"/>
      <c r="I32" s="3"/>
      <c r="J32" s="9" t="str">
        <f t="shared" si="1"/>
        <v xml:space="preserve"> </v>
      </c>
      <c r="K32" s="22" t="str">
        <f t="shared" si="0"/>
        <v xml:space="preserve"> </v>
      </c>
      <c r="L32" s="23" t="str">
        <f t="shared" si="2"/>
        <v xml:space="preserve"> </v>
      </c>
      <c r="M32" s="10"/>
      <c r="N32" s="81"/>
      <c r="O32" s="21"/>
      <c r="P32" s="21">
        <v>13.5</v>
      </c>
    </row>
    <row r="33" spans="2:18" x14ac:dyDescent="0.25">
      <c r="B33" s="46">
        <v>28</v>
      </c>
      <c r="C33" s="1"/>
      <c r="D33" s="3"/>
      <c r="E33" s="3"/>
      <c r="F33" s="3"/>
      <c r="G33" s="2"/>
      <c r="H33" s="3"/>
      <c r="I33" s="3"/>
      <c r="J33" s="9" t="str">
        <f t="shared" si="1"/>
        <v xml:space="preserve"> </v>
      </c>
      <c r="K33" s="22" t="str">
        <f t="shared" si="0"/>
        <v xml:space="preserve"> </v>
      </c>
      <c r="L33" s="23" t="str">
        <f t="shared" si="2"/>
        <v xml:space="preserve"> </v>
      </c>
      <c r="M33" s="10"/>
      <c r="N33" s="81"/>
      <c r="O33" s="21"/>
      <c r="P33" s="21">
        <v>14</v>
      </c>
    </row>
    <row r="34" spans="2:18" x14ac:dyDescent="0.25">
      <c r="B34" s="46">
        <v>29</v>
      </c>
      <c r="C34" s="1"/>
      <c r="D34" s="3"/>
      <c r="E34" s="3"/>
      <c r="F34" s="3"/>
      <c r="G34" s="2"/>
      <c r="H34" s="3"/>
      <c r="I34" s="3"/>
      <c r="J34" s="9" t="str">
        <f t="shared" si="1"/>
        <v xml:space="preserve"> </v>
      </c>
      <c r="K34" s="22" t="str">
        <f t="shared" si="0"/>
        <v xml:space="preserve"> </v>
      </c>
      <c r="L34" s="23" t="str">
        <f t="shared" si="2"/>
        <v xml:space="preserve"> </v>
      </c>
      <c r="M34" s="10"/>
      <c r="N34" s="81"/>
      <c r="O34" s="21"/>
      <c r="P34" s="21">
        <v>14.5</v>
      </c>
    </row>
    <row r="35" spans="2:18" x14ac:dyDescent="0.25">
      <c r="B35" s="46">
        <v>30</v>
      </c>
      <c r="C35" s="1"/>
      <c r="D35" s="3"/>
      <c r="E35" s="3"/>
      <c r="F35" s="3"/>
      <c r="G35" s="2"/>
      <c r="H35" s="3"/>
      <c r="I35" s="3"/>
      <c r="J35" s="9" t="str">
        <f t="shared" si="1"/>
        <v xml:space="preserve"> </v>
      </c>
      <c r="K35" s="22" t="str">
        <f t="shared" si="0"/>
        <v xml:space="preserve"> </v>
      </c>
      <c r="L35" s="23" t="str">
        <f t="shared" si="2"/>
        <v xml:space="preserve"> </v>
      </c>
      <c r="M35" s="10"/>
      <c r="N35" s="81"/>
      <c r="O35" s="21"/>
      <c r="P35" s="21">
        <v>15</v>
      </c>
    </row>
    <row r="36" spans="2:18" x14ac:dyDescent="0.25">
      <c r="B36" s="46">
        <v>31</v>
      </c>
      <c r="C36" s="1"/>
      <c r="D36" s="3"/>
      <c r="E36" s="3"/>
      <c r="F36" s="3"/>
      <c r="G36" s="2"/>
      <c r="H36" s="3"/>
      <c r="I36" s="3"/>
      <c r="J36" s="9" t="str">
        <f t="shared" si="1"/>
        <v xml:space="preserve"> </v>
      </c>
      <c r="K36" s="22" t="str">
        <f t="shared" si="0"/>
        <v xml:space="preserve"> </v>
      </c>
      <c r="L36" s="23" t="str">
        <f t="shared" si="2"/>
        <v xml:space="preserve"> </v>
      </c>
      <c r="M36" s="10"/>
      <c r="N36" s="81"/>
      <c r="O36" s="21"/>
      <c r="P36" s="21">
        <f>P35+0.5</f>
        <v>15.5</v>
      </c>
    </row>
    <row r="37" spans="2:18" x14ac:dyDescent="0.25">
      <c r="B37" s="46">
        <v>32</v>
      </c>
      <c r="C37" s="1"/>
      <c r="D37" s="3"/>
      <c r="E37" s="3"/>
      <c r="F37" s="3"/>
      <c r="G37" s="2"/>
      <c r="H37" s="3"/>
      <c r="I37" s="3"/>
      <c r="J37" s="9" t="str">
        <f t="shared" si="1"/>
        <v xml:space="preserve"> </v>
      </c>
      <c r="K37" s="22" t="str">
        <f t="shared" si="0"/>
        <v xml:space="preserve"> </v>
      </c>
      <c r="L37" s="23" t="str">
        <f t="shared" si="2"/>
        <v xml:space="preserve"> </v>
      </c>
      <c r="M37" s="10"/>
      <c r="N37" s="81"/>
      <c r="O37" s="21"/>
      <c r="P37" s="21">
        <f t="shared" ref="P37:P61" si="3">P36+0.5</f>
        <v>16</v>
      </c>
    </row>
    <row r="38" spans="2:18" x14ac:dyDescent="0.25">
      <c r="B38" s="46">
        <v>33</v>
      </c>
      <c r="C38" s="1"/>
      <c r="D38" s="3"/>
      <c r="E38" s="3"/>
      <c r="F38" s="3"/>
      <c r="G38" s="2"/>
      <c r="H38" s="3"/>
      <c r="I38" s="3"/>
      <c r="J38" s="9" t="str">
        <f t="shared" si="1"/>
        <v xml:space="preserve"> </v>
      </c>
      <c r="K38" s="22" t="str">
        <f t="shared" si="0"/>
        <v xml:space="preserve"> </v>
      </c>
      <c r="L38" s="23" t="str">
        <f t="shared" si="2"/>
        <v xml:space="preserve"> </v>
      </c>
      <c r="M38" s="10"/>
      <c r="N38" s="81"/>
      <c r="O38" s="21"/>
      <c r="P38" s="21">
        <f t="shared" si="3"/>
        <v>16.5</v>
      </c>
    </row>
    <row r="39" spans="2:18" ht="13.8" thickBot="1" x14ac:dyDescent="0.3">
      <c r="B39" s="72">
        <v>34</v>
      </c>
      <c r="C39" s="5"/>
      <c r="D39" s="6"/>
      <c r="E39" s="6"/>
      <c r="F39" s="6"/>
      <c r="G39" s="7"/>
      <c r="H39" s="6"/>
      <c r="I39" s="6"/>
      <c r="J39" s="8" t="str">
        <f t="shared" si="1"/>
        <v xml:space="preserve"> </v>
      </c>
      <c r="K39" s="28" t="str">
        <f t="shared" si="0"/>
        <v xml:space="preserve"> </v>
      </c>
      <c r="L39" s="28" t="str">
        <f t="shared" si="2"/>
        <v xml:space="preserve"> </v>
      </c>
      <c r="M39" s="11"/>
      <c r="N39" s="81"/>
      <c r="O39" s="21"/>
      <c r="P39" s="21">
        <f t="shared" si="3"/>
        <v>17</v>
      </c>
    </row>
    <row r="40" spans="2:18" ht="14.4" thickTop="1" thickBot="1" x14ac:dyDescent="0.3">
      <c r="B40" s="26"/>
      <c r="C40" s="30"/>
      <c r="D40" s="31"/>
      <c r="E40" s="31"/>
      <c r="F40" s="31"/>
      <c r="G40" s="31"/>
      <c r="H40" s="31"/>
      <c r="I40" s="31"/>
      <c r="J40" s="31"/>
      <c r="K40" s="31"/>
      <c r="L40" s="75"/>
      <c r="M40" s="75"/>
      <c r="N40" s="82"/>
      <c r="O40" s="29"/>
      <c r="P40" s="21">
        <f t="shared" si="3"/>
        <v>17.5</v>
      </c>
    </row>
    <row r="41" spans="2:18" ht="13.8" thickTop="1" x14ac:dyDescent="0.25">
      <c r="B41" s="62"/>
      <c r="C41" s="99" t="s">
        <v>19</v>
      </c>
      <c r="D41" s="99"/>
      <c r="E41" s="99"/>
      <c r="F41" s="99"/>
      <c r="G41" s="51"/>
      <c r="H41" s="51"/>
      <c r="I41" s="51"/>
      <c r="J41" s="51"/>
      <c r="K41" s="51"/>
      <c r="L41" s="51"/>
      <c r="M41" s="51"/>
      <c r="N41" s="52"/>
      <c r="O41" s="29"/>
      <c r="P41" s="21">
        <f t="shared" si="3"/>
        <v>18</v>
      </c>
    </row>
    <row r="42" spans="2:18" s="13" customFormat="1" ht="15.6" x14ac:dyDescent="0.25">
      <c r="B42" s="62"/>
      <c r="C42" s="99"/>
      <c r="D42" s="99"/>
      <c r="E42" s="99"/>
      <c r="F42" s="99"/>
      <c r="G42" s="78"/>
      <c r="H42" s="78"/>
      <c r="I42" s="78"/>
      <c r="J42" s="78"/>
      <c r="K42" s="78"/>
      <c r="L42" s="78"/>
      <c r="M42" s="78"/>
      <c r="N42" s="54"/>
      <c r="O42" s="29"/>
      <c r="P42" s="21">
        <f t="shared" si="3"/>
        <v>18.5</v>
      </c>
    </row>
    <row r="43" spans="2:18" s="13" customFormat="1" ht="15.6" x14ac:dyDescent="0.25">
      <c r="B43" s="62"/>
      <c r="C43" s="79"/>
      <c r="D43" s="53"/>
      <c r="E43" s="53"/>
      <c r="F43" s="53"/>
      <c r="G43" s="53"/>
      <c r="H43" s="53"/>
      <c r="I43" s="53"/>
      <c r="J43" s="53"/>
      <c r="K43" s="53"/>
      <c r="L43" s="53"/>
      <c r="M43" s="58" t="s">
        <v>10</v>
      </c>
      <c r="N43" s="54"/>
      <c r="O43" s="29"/>
      <c r="P43" s="21">
        <f t="shared" si="3"/>
        <v>19</v>
      </c>
    </row>
    <row r="44" spans="2:18" ht="27.6" customHeight="1" thickBot="1" x14ac:dyDescent="0.3">
      <c r="B44" s="62"/>
      <c r="C44" s="60"/>
      <c r="D44" s="86" t="str">
        <f>D3</f>
        <v>Haupt-teil 1</v>
      </c>
      <c r="E44" s="86" t="str">
        <f>E3</f>
        <v xml:space="preserve">Haupt-teil 2 </v>
      </c>
      <c r="F44" s="55" t="str">
        <f>F3</f>
        <v>W1</v>
      </c>
      <c r="G44" s="55"/>
      <c r="H44" s="55" t="str">
        <f>H3</f>
        <v>W2</v>
      </c>
      <c r="I44" s="55"/>
      <c r="J44" s="56" t="str">
        <f>J3</f>
        <v>∑</v>
      </c>
      <c r="K44" s="57" t="str">
        <f>K3</f>
        <v>Summe</v>
      </c>
      <c r="L44" s="53"/>
      <c r="M44" s="59" t="s">
        <v>8</v>
      </c>
      <c r="N44" s="54"/>
      <c r="O44" s="29"/>
      <c r="P44" s="21">
        <f t="shared" si="3"/>
        <v>19.5</v>
      </c>
    </row>
    <row r="45" spans="2:18" ht="27" thickBot="1" x14ac:dyDescent="0.3">
      <c r="B45" s="62"/>
      <c r="C45" s="71" t="s">
        <v>0</v>
      </c>
      <c r="D45" s="66" t="str">
        <f>IF(COUNT(D6:D39)=0," ",ROUND(SUM(D6:D39)/COUNT(D6:D39),2))</f>
        <v xml:space="preserve"> </v>
      </c>
      <c r="E45" s="66" t="str">
        <f>IF(COUNT(E6:E39)=0," ",ROUND(SUM(E6:E39)/COUNT(E6:E39),2))</f>
        <v xml:space="preserve"> </v>
      </c>
      <c r="F45" s="66" t="str">
        <f>IF(COUNT(F6:F39)=0," ",ROUND(SUM(F6:F39)/COUNT(F6:F39),2))</f>
        <v xml:space="preserve"> </v>
      </c>
      <c r="G45" s="74"/>
      <c r="H45" s="66" t="str">
        <f>IF(COUNT(H6:H39)=0," ",ROUND(SUM(H6:H39)/COUNT(H6:H39),2))</f>
        <v xml:space="preserve"> </v>
      </c>
      <c r="I45" s="74"/>
      <c r="J45" s="73" t="str">
        <f>IF(COUNT(J6:J39)=0," ",ROUND(SUM(J6:J39)/COUNT(J6:J39),2))</f>
        <v xml:space="preserve"> </v>
      </c>
      <c r="K45" s="73" t="str">
        <f>IF(COUNT(K6:K39)=0," ",ROUND(SUM(K6:K39)/COUNT(K6:K39),2))</f>
        <v xml:space="preserve"> </v>
      </c>
      <c r="L45" s="53"/>
      <c r="M45" s="87" t="str">
        <f>IF(COUNT(M6:M39)=0," ",ROUND((SUM(M6:M39)/COUNT(M6:M39)),2))</f>
        <v xml:space="preserve"> </v>
      </c>
      <c r="N45" s="54"/>
      <c r="O45" s="29"/>
      <c r="P45" s="21">
        <f t="shared" si="3"/>
        <v>20</v>
      </c>
    </row>
    <row r="46" spans="2:18" ht="15" customHeight="1" x14ac:dyDescent="0.25">
      <c r="B46" s="62"/>
      <c r="C46" s="60"/>
      <c r="D46" s="60"/>
      <c r="E46" s="60"/>
      <c r="F46" s="60"/>
      <c r="G46" s="60"/>
      <c r="H46" s="60"/>
      <c r="I46" s="60"/>
      <c r="J46" s="60"/>
      <c r="K46" s="60"/>
      <c r="L46" s="53"/>
      <c r="M46" s="53"/>
      <c r="N46" s="54"/>
      <c r="O46" s="29"/>
      <c r="P46" s="21">
        <f t="shared" si="3"/>
        <v>20.5</v>
      </c>
    </row>
    <row r="47" spans="2:18" x14ac:dyDescent="0.25">
      <c r="B47" s="62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54"/>
      <c r="O47" s="29"/>
      <c r="P47" s="21">
        <f t="shared" si="3"/>
        <v>21</v>
      </c>
    </row>
    <row r="48" spans="2:18" ht="24.9" customHeight="1" thickBot="1" x14ac:dyDescent="0.3">
      <c r="B48" s="62"/>
      <c r="C48" s="71" t="s">
        <v>9</v>
      </c>
      <c r="D48" s="61">
        <v>1</v>
      </c>
      <c r="E48" s="61">
        <v>2</v>
      </c>
      <c r="F48" s="61">
        <v>3</v>
      </c>
      <c r="G48" s="61">
        <v>4</v>
      </c>
      <c r="H48" s="61">
        <v>5</v>
      </c>
      <c r="I48" s="61">
        <v>6</v>
      </c>
      <c r="J48" s="62"/>
      <c r="K48" s="95" t="s">
        <v>20</v>
      </c>
      <c r="L48" s="96"/>
      <c r="M48" s="62"/>
      <c r="N48" s="54"/>
      <c r="O48" s="29"/>
      <c r="P48" s="21">
        <f t="shared" si="3"/>
        <v>21.5</v>
      </c>
      <c r="Q48" s="32"/>
      <c r="R48" s="32"/>
    </row>
    <row r="49" spans="2:18" ht="24.9" customHeight="1" thickBot="1" x14ac:dyDescent="0.3">
      <c r="B49" s="62"/>
      <c r="C49" s="62"/>
      <c r="D49" s="67" t="str">
        <f>IF(COUNT(L6:L39)=0," ",COUNTIF($L$6:$L$39,1))</f>
        <v xml:space="preserve"> </v>
      </c>
      <c r="E49" s="68" t="str">
        <f>IF(COUNT(L6:L39)=0," ",COUNTIF($L$6:$L$39,2))</f>
        <v xml:space="preserve"> </v>
      </c>
      <c r="F49" s="68" t="str">
        <f>IF(COUNT(L6:L39)=0," ",COUNTIF($L$6:$L$39,3))</f>
        <v xml:space="preserve"> </v>
      </c>
      <c r="G49" s="68" t="str">
        <f>IF(COUNT(L6:L39)=0," ",COUNTIF($L$6:$L$39,4))</f>
        <v xml:space="preserve"> </v>
      </c>
      <c r="H49" s="68" t="str">
        <f>IF(COUNT(L6:L39)=0," ",COUNTIF($L$6:$L$39,5))</f>
        <v xml:space="preserve"> </v>
      </c>
      <c r="I49" s="69" t="str">
        <f>IF(COUNT(L6:L39)=0," ",COUNTIF($L$6:$L$39,6))</f>
        <v xml:space="preserve"> </v>
      </c>
      <c r="J49" s="62"/>
      <c r="K49" s="97" t="str">
        <f>IF(COUNT(L6:L39)=0," ",ROUND((SUM(L6:L39)/COUNT(L6:L39)),2))</f>
        <v xml:space="preserve"> </v>
      </c>
      <c r="L49" s="98"/>
      <c r="M49" s="62"/>
      <c r="N49" s="54"/>
      <c r="O49" s="29"/>
      <c r="P49" s="21">
        <f t="shared" si="3"/>
        <v>22</v>
      </c>
      <c r="Q49" s="32"/>
      <c r="R49" s="32"/>
    </row>
    <row r="50" spans="2:18" ht="24.9" customHeight="1" x14ac:dyDescent="0.25">
      <c r="B50" s="62"/>
      <c r="C50" s="62"/>
      <c r="D50" s="63"/>
      <c r="E50" s="62"/>
      <c r="F50" s="62"/>
      <c r="G50" s="62"/>
      <c r="H50" s="62"/>
      <c r="I50" s="62"/>
      <c r="J50" s="62"/>
      <c r="K50" s="62"/>
      <c r="L50" s="62"/>
      <c r="M50" s="62"/>
      <c r="N50" s="54"/>
      <c r="O50" s="29"/>
      <c r="P50" s="21">
        <f t="shared" si="3"/>
        <v>22.5</v>
      </c>
      <c r="Q50" s="32"/>
      <c r="R50" s="32"/>
    </row>
    <row r="51" spans="2:18" ht="13.95" customHeigh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54"/>
      <c r="O51" s="29"/>
      <c r="P51" s="21">
        <f>P50+0.5</f>
        <v>23</v>
      </c>
      <c r="Q51" s="32"/>
      <c r="R51" s="32"/>
    </row>
    <row r="52" spans="2:18" ht="17.399999999999999" customHeight="1" x14ac:dyDescent="0.25">
      <c r="B52" s="62"/>
      <c r="C52" s="88" t="s">
        <v>17</v>
      </c>
      <c r="D52" s="88"/>
      <c r="E52" s="88"/>
      <c r="F52" s="88"/>
      <c r="G52" s="88"/>
      <c r="H52" s="62"/>
      <c r="I52" s="62"/>
      <c r="J52" s="62"/>
      <c r="K52" s="62"/>
      <c r="L52" s="62"/>
      <c r="M52" s="62"/>
      <c r="N52" s="54"/>
      <c r="O52" s="29"/>
      <c r="P52" s="21">
        <f>P51+0.5</f>
        <v>23.5</v>
      </c>
    </row>
    <row r="53" spans="2:18" ht="22.95" customHeight="1" thickBot="1" x14ac:dyDescent="0.3">
      <c r="B53" s="62"/>
      <c r="C53" s="83" t="s">
        <v>11</v>
      </c>
      <c r="D53" s="55">
        <v>1</v>
      </c>
      <c r="E53" s="55">
        <v>2</v>
      </c>
      <c r="F53" s="55">
        <v>3</v>
      </c>
      <c r="G53" s="55">
        <v>4</v>
      </c>
      <c r="H53" s="62"/>
      <c r="I53" s="62"/>
      <c r="J53" s="62"/>
      <c r="K53" s="62"/>
      <c r="L53" s="62"/>
      <c r="M53" s="62"/>
      <c r="N53" s="54"/>
      <c r="P53" s="21">
        <f>P52+0.5</f>
        <v>24</v>
      </c>
    </row>
    <row r="54" spans="2:18" ht="28.95" customHeight="1" thickBot="1" x14ac:dyDescent="0.3">
      <c r="B54" s="62"/>
      <c r="C54" s="83" t="s">
        <v>25</v>
      </c>
      <c r="D54" s="68">
        <f>SUM(R5,S5)</f>
        <v>0</v>
      </c>
      <c r="E54" s="68">
        <f>SUM(R6,S6)</f>
        <v>0</v>
      </c>
      <c r="F54" s="68">
        <f>SUM(R7,S7)</f>
        <v>0</v>
      </c>
      <c r="G54" s="68">
        <f>SUM(R8,S8)</f>
        <v>0</v>
      </c>
      <c r="H54" s="62"/>
      <c r="I54" s="62"/>
      <c r="J54" s="62"/>
      <c r="K54" s="62"/>
      <c r="L54" s="62"/>
      <c r="M54" s="62"/>
      <c r="N54" s="54"/>
      <c r="P54" s="21">
        <f t="shared" si="3"/>
        <v>24.5</v>
      </c>
    </row>
    <row r="55" spans="2:18" ht="30.6" customHeight="1" x14ac:dyDescent="0.25">
      <c r="B55" s="62"/>
      <c r="C55" s="84" t="s">
        <v>18</v>
      </c>
      <c r="D55" s="70" t="str">
        <f>IF(D54&gt;0,($R5*$U5+$S5*$V5)/($R5+$S5)," ")</f>
        <v xml:space="preserve"> </v>
      </c>
      <c r="E55" s="70" t="str">
        <f>IF(E54&gt;0,($R6*$U6+$S6*$V6)/($R6+$S6)," ")</f>
        <v xml:space="preserve"> </v>
      </c>
      <c r="F55" s="70" t="str">
        <f>IF(F54&gt;0,($R7*$U7+$S7*$V7)/($R7+$S7)," ")</f>
        <v xml:space="preserve"> </v>
      </c>
      <c r="G55" s="70" t="str">
        <f>IF(G54&gt;0,($R8*$U8+$S8*$V8)/($R8+$S8)," ")</f>
        <v xml:space="preserve"> </v>
      </c>
      <c r="H55" s="62"/>
      <c r="I55" s="62"/>
      <c r="J55" s="62"/>
      <c r="K55" s="62"/>
      <c r="L55" s="62"/>
      <c r="M55" s="62"/>
      <c r="N55" s="54"/>
      <c r="P55" s="21">
        <f t="shared" si="3"/>
        <v>25</v>
      </c>
    </row>
    <row r="56" spans="2:18" ht="13.8" thickBot="1" x14ac:dyDescent="0.3"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5"/>
      <c r="P56" s="21">
        <f t="shared" si="3"/>
        <v>25.5</v>
      </c>
    </row>
    <row r="57" spans="2:18" ht="13.8" thickTop="1" x14ac:dyDescent="0.25">
      <c r="P57" s="21">
        <f t="shared" si="3"/>
        <v>26</v>
      </c>
    </row>
    <row r="58" spans="2:18" hidden="1" x14ac:dyDescent="0.25">
      <c r="P58" s="21">
        <f t="shared" si="3"/>
        <v>26.5</v>
      </c>
    </row>
    <row r="59" spans="2:18" hidden="1" x14ac:dyDescent="0.25">
      <c r="P59" s="21">
        <f t="shared" si="3"/>
        <v>27</v>
      </c>
    </row>
    <row r="60" spans="2:18" hidden="1" x14ac:dyDescent="0.25">
      <c r="P60" s="21">
        <f t="shared" si="3"/>
        <v>27.5</v>
      </c>
    </row>
    <row r="61" spans="2:18" hidden="1" x14ac:dyDescent="0.25">
      <c r="P61" s="21">
        <f t="shared" si="3"/>
        <v>28</v>
      </c>
    </row>
    <row r="62" spans="2:18" hidden="1" x14ac:dyDescent="0.25">
      <c r="P62" s="21">
        <v>28.5</v>
      </c>
    </row>
    <row r="63" spans="2:18" hidden="1" x14ac:dyDescent="0.25">
      <c r="P63" s="21">
        <v>29</v>
      </c>
    </row>
    <row r="64" spans="2:18" hidden="1" x14ac:dyDescent="0.25">
      <c r="P64" s="14">
        <v>29.5</v>
      </c>
    </row>
    <row r="65" spans="16:16" hidden="1" x14ac:dyDescent="0.25">
      <c r="P65" s="21">
        <v>30</v>
      </c>
    </row>
    <row r="66" spans="16:16" hidden="1" x14ac:dyDescent="0.25">
      <c r="P66" s="21">
        <v>30.5</v>
      </c>
    </row>
    <row r="67" spans="16:16" hidden="1" x14ac:dyDescent="0.25">
      <c r="P67" s="21">
        <v>31</v>
      </c>
    </row>
    <row r="68" spans="16:16" hidden="1" x14ac:dyDescent="0.25">
      <c r="P68" s="21">
        <v>31.5</v>
      </c>
    </row>
    <row r="69" spans="16:16" hidden="1" x14ac:dyDescent="0.25">
      <c r="P69" s="21">
        <v>32</v>
      </c>
    </row>
    <row r="70" spans="16:16" hidden="1" x14ac:dyDescent="0.25">
      <c r="P70" s="21">
        <v>32.5</v>
      </c>
    </row>
    <row r="71" spans="16:16" hidden="1" x14ac:dyDescent="0.25">
      <c r="P71" s="21">
        <v>33</v>
      </c>
    </row>
    <row r="72" spans="16:16" hidden="1" x14ac:dyDescent="0.25">
      <c r="P72" s="21">
        <v>33.5</v>
      </c>
    </row>
    <row r="73" spans="16:16" hidden="1" x14ac:dyDescent="0.25">
      <c r="P73" s="21">
        <v>34</v>
      </c>
    </row>
    <row r="74" spans="16:16" hidden="1" x14ac:dyDescent="0.25">
      <c r="P74" s="21">
        <v>34.5</v>
      </c>
    </row>
    <row r="75" spans="16:16" hidden="1" x14ac:dyDescent="0.25">
      <c r="P75" s="21">
        <v>35</v>
      </c>
    </row>
    <row r="76" spans="16:16" hidden="1" x14ac:dyDescent="0.25">
      <c r="P76" s="21">
        <v>35.5</v>
      </c>
    </row>
    <row r="77" spans="16:16" hidden="1" x14ac:dyDescent="0.25">
      <c r="P77" s="21">
        <v>36</v>
      </c>
    </row>
    <row r="78" spans="16:16" hidden="1" x14ac:dyDescent="0.25">
      <c r="P78" s="21"/>
    </row>
    <row r="79" spans="16:16" hidden="1" x14ac:dyDescent="0.25">
      <c r="P79" s="21"/>
    </row>
    <row r="80" spans="16:16" hidden="1" x14ac:dyDescent="0.25">
      <c r="P80" s="21"/>
    </row>
    <row r="81" spans="16:16" hidden="1" x14ac:dyDescent="0.25">
      <c r="P81" s="21"/>
    </row>
  </sheetData>
  <sheetProtection algorithmName="SHA-512" hashValue="DQOzwwNFKHWJp7ixiZ0pQWLiekHYWtCFlaHIUFx+YFrVlhhj5bgVE6j49JUpIFJQDMKDjBl44snPFO24A7IAIw==" saltValue="ClGMSlE3AT9Tx8h4UOJD+w==" spinCount="100000" sheet="1" objects="1" scenarios="1" selectLockedCells="1"/>
  <mergeCells count="6">
    <mergeCell ref="C52:G52"/>
    <mergeCell ref="F5:J5"/>
    <mergeCell ref="M3:M5"/>
    <mergeCell ref="K48:L48"/>
    <mergeCell ref="K49:L49"/>
    <mergeCell ref="C41:F42"/>
  </mergeCells>
  <dataValidations xWindow="708" yWindow="466" count="7">
    <dataValidation type="list" allowBlank="1" showInputMessage="1" showErrorMessage="1" promptTitle="Eingabe der 1. Wahlaufgabe" prompt="Die Nummern der beiden Wahlaufgaben müssen unterschiedlich sein. Nr.1 ist kleiner als Nr.2." sqref="G6:G39" xr:uid="{00000000-0002-0000-0000-000004000000}">
      <formula1>$Q$6:$Q$9</formula1>
    </dataValidation>
    <dataValidation type="list" allowBlank="1" showInputMessage="1" showErrorMessage="1" promptTitle="Eingabe der 2. Wahlaufgabe" prompt="Die Nummern der beiden Wahlaufgaben müssen unterschiedlich sein und Nr.2 muss größer als Nr.1 sein." sqref="I6:I39" xr:uid="{00000000-0002-0000-0000-000005000000}">
      <formula1>$Q$6:$Q$9</formula1>
    </dataValidation>
    <dataValidation type="list" allowBlank="1" showInputMessage="1" showErrorMessage="1" sqref="D6:D39" xr:uid="{00000000-0002-0000-0000-000006000000}">
      <formula1>$P$5:$P$61</formula1>
    </dataValidation>
    <dataValidation type="list" allowBlank="1" showInputMessage="1" showErrorMessage="1" sqref="F6:F39 H6:H39" xr:uid="{00000000-0002-0000-0000-000008000000}">
      <formula1>$P$5:$P$25</formula1>
    </dataValidation>
    <dataValidation type="list" allowBlank="1" showInputMessage="1" showErrorMessage="1" sqref="M40:N40" xr:uid="{00000000-0002-0000-0000-000001000000}">
      <formula1>$T$7:$T$12</formula1>
    </dataValidation>
    <dataValidation type="decimal" allowBlank="1" showInputMessage="1" showErrorMessage="1" sqref="M6:N39" xr:uid="{00000000-0002-0000-0000-000002000000}">
      <formula1>1</formula1>
      <formula2>6</formula2>
    </dataValidation>
    <dataValidation type="list" allowBlank="1" showInputMessage="1" showErrorMessage="1" sqref="E6:E39" xr:uid="{E76AEB8E-7CD0-4E12-A5DB-F8D677B8C0AB}">
      <formula1>$P$5:$P$77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2023 Ma_HT_RS10</vt:lpstr>
      <vt:lpstr>'2023 Ma_HT_RS10'!Druckbereich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Math, Michael (MK)</cp:lastModifiedBy>
  <cp:lastPrinted>2010-04-09T11:56:33Z</cp:lastPrinted>
  <dcterms:created xsi:type="dcterms:W3CDTF">2010-03-29T15:59:15Z</dcterms:created>
  <dcterms:modified xsi:type="dcterms:W3CDTF">2023-05-17T14:21:01Z</dcterms:modified>
</cp:coreProperties>
</file>